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definedNames>
    <definedName name="_xlnm.Print_Area" localSheetId="0">Tabelle1!$A$1:$T$31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S27" i="1" s="1"/>
  <c r="C24" i="1"/>
  <c r="S24" i="1" s="1"/>
  <c r="C20" i="1"/>
  <c r="S20" i="1" s="1"/>
  <c r="C18" i="1"/>
  <c r="S18" i="1" s="1"/>
  <c r="C12" i="1"/>
  <c r="S12" i="1" s="1"/>
  <c r="C8" i="1"/>
  <c r="S8" i="1" s="1"/>
  <c r="C5" i="1"/>
  <c r="T5" i="1" s="1"/>
  <c r="S5" i="1" l="1"/>
  <c r="T27" i="1"/>
  <c r="T24" i="1"/>
  <c r="T20" i="1"/>
  <c r="T12" i="1"/>
  <c r="T8" i="1"/>
  <c r="C28" i="1"/>
  <c r="S28" i="1" s="1"/>
  <c r="C26" i="1"/>
  <c r="T26" i="1" s="1"/>
  <c r="C23" i="1"/>
  <c r="S23" i="1" s="1"/>
  <c r="C21" i="1"/>
  <c r="T21" i="1" s="1"/>
  <c r="K17" i="1"/>
  <c r="J17" i="1"/>
  <c r="I17" i="1"/>
  <c r="H17" i="1"/>
  <c r="C16" i="1"/>
  <c r="S16" i="1" s="1"/>
  <c r="C15" i="1"/>
  <c r="S15" i="1" s="1"/>
  <c r="C11" i="1"/>
  <c r="T11" i="1" s="1"/>
  <c r="T16" i="1" l="1"/>
  <c r="C13" i="1"/>
  <c r="C14" i="1"/>
  <c r="C4" i="1"/>
  <c r="C10" i="1"/>
  <c r="C9" i="1"/>
  <c r="S11" i="1"/>
  <c r="C6" i="1"/>
  <c r="C7" i="1"/>
  <c r="T23" i="1"/>
  <c r="T28" i="1"/>
  <c r="C19" i="1"/>
  <c r="S21" i="1"/>
  <c r="C22" i="1"/>
  <c r="C17" i="1"/>
  <c r="T15" i="1"/>
  <c r="S26" i="1"/>
  <c r="C25" i="1"/>
  <c r="T13" i="1" l="1"/>
  <c r="S13" i="1"/>
  <c r="S14" i="1"/>
  <c r="T14" i="1"/>
  <c r="T4" i="1"/>
  <c r="S4" i="1"/>
  <c r="T10" i="1"/>
  <c r="S10" i="1"/>
  <c r="S9" i="1"/>
  <c r="T9" i="1"/>
  <c r="T6" i="1"/>
  <c r="S6" i="1"/>
  <c r="S7" i="1"/>
  <c r="T7" i="1"/>
  <c r="T18" i="1"/>
  <c r="T19" i="1"/>
  <c r="S19" i="1"/>
  <c r="T22" i="1"/>
  <c r="S22" i="1"/>
  <c r="T17" i="1"/>
  <c r="S17" i="1"/>
  <c r="T25" i="1"/>
  <c r="S25" i="1"/>
  <c r="S29" i="1" l="1"/>
  <c r="T29" i="1"/>
</calcChain>
</file>

<file path=xl/sharedStrings.xml><?xml version="1.0" encoding="utf-8"?>
<sst xmlns="http://schemas.openxmlformats.org/spreadsheetml/2006/main" count="146" uniqueCount="92">
  <si>
    <t>DESCRIPTION</t>
  </si>
  <si>
    <t>Women Short Sleeve Tshirt </t>
  </si>
  <si>
    <t>FOTO</t>
  </si>
  <si>
    <t>S: 4262370126810
M: 4262370126827
L: 4262370126834
XL: 4262370126841
XXL: 4262370126858</t>
  </si>
  <si>
    <t>S: 4262370126865
M: 4262370126872
L: 4262370126889
XL: 4262370126896
XXL: 4262370126902</t>
  </si>
  <si>
    <t>S: 4262370126919
M: 4262370126926
L: 4262370126933
XL: 4262370126940
XXL: 4262370126957</t>
  </si>
  <si>
    <t>S: 4262370126964
M: 4262370126971
L: 4262370126988
XL: 4262370126995
XXL: 4262370127008</t>
  </si>
  <si>
    <t>S: 4262370127015
M: 4262370127022
L: 4262370127039
XL: 4262370127046
XXL: 4262370127053</t>
  </si>
  <si>
    <t>S: 4262370127060
M: 4262370127077
L: 4262370127084
XL: 4262370127091
XXL: 4262370127107</t>
  </si>
  <si>
    <t>S: 4262370127114
M: 4262370127121
L: 4262370127138
XL: 4262370127145
XXL: 4262370127152</t>
  </si>
  <si>
    <t>S: 4262370127213
M: 4262370127220
L: 4262370127237
XL: 4262370127244
XXL: 4262370127251</t>
  </si>
  <si>
    <t>S: 4262370127268
M: 4262370127275
L: 4262370127282
XL: 4262370127299
XXL: 4262370127305</t>
  </si>
  <si>
    <t>S: 4262370127367
M: 4262370127374
L: 4262370127381
XL: 4262370127398
XXL: 4262370127404</t>
  </si>
  <si>
    <t>S: 4262370127411
M: 4262370127428
L: 4262370127435
XL: 4262370127442
XXL: 4262370127459</t>
  </si>
  <si>
    <t>S: 4262370127466
M: 4262370127473
L: 4262370127480
XL: 4262370127497
XXL: 4262370127503</t>
  </si>
  <si>
    <t>S: 4262370127565
M: 4262370127572
L: 4262370127589
XL: 4262370127596
XXL: 4262370127602</t>
  </si>
  <si>
    <t>XS: 4262370127619
S: 4262370127626
M: 4262370127633
L: 4262370127640
XL: 4262370127657</t>
  </si>
  <si>
    <t>XS: 4262370127664
S: 4262370127671
M: 4262370127688
L: 4262370127695
XL: 4262370127701</t>
  </si>
  <si>
    <t>XS: 4262370127718
S: 4262370127725
M: 4262370127732
L: 4262370127749
XL: 4262370127756</t>
  </si>
  <si>
    <t>XS: 4262370127763
S: 4262370127770
M: 4262370127787
L: 4262370127794
XL: 4262370127800</t>
  </si>
  <si>
    <t>XS: 4262370127817
S: 4262370127824
M: 4262370127831
L: 4262370127848
XL: 4262370127855</t>
  </si>
  <si>
    <t>XS: 4262370127862
S: 4262370127879
M: 4262370127886
L: 4262370127893
XL: 4262370127909</t>
  </si>
  <si>
    <t>XS: 4262370127916
S: 4262370127923
M: 4262370127930
L: 4262370127947
XL: 4262370127954</t>
  </si>
  <si>
    <t>XS: 4262370127961
S: 4262370127978
M: 4262370127985
L: 4262370127992
XL: 4262370128005</t>
  </si>
  <si>
    <t>XS: 4262370128012
S: 4262370128029
M: 4262370128036
L: 4262370128043
XL: 4262370128050</t>
  </si>
  <si>
    <t>XS: 4262370128067
S: 4262370128074
M: 4262370128081
L: 4262370128098
XL: 4262370128104</t>
  </si>
  <si>
    <t>XS: 4262370128111
S: 4262370128128
M: 4262370128135
L: 4262370128142
XL: 4262370128159</t>
  </si>
  <si>
    <t xml:space="preserve">e dann </t>
  </si>
  <si>
    <t>XS</t>
  </si>
  <si>
    <t>S</t>
  </si>
  <si>
    <t>M</t>
  </si>
  <si>
    <t>L</t>
  </si>
  <si>
    <t>XL</t>
  </si>
  <si>
    <t>XXL</t>
  </si>
  <si>
    <t>Waschsymbole</t>
  </si>
  <si>
    <t>Halsabschluss aus Rippe, mit hochwertigem Schaumprint auf der Vorderseite, Nackenband mit Markenschriftzug</t>
  </si>
  <si>
    <t>Halsabschluss aus Rippe, mit Print auf der Vorderseite, Nackenband mit Markenschriftzug</t>
  </si>
  <si>
    <t>Halsabschluss aus Rippe, mit hochwertigem Schaumprint und zusätzlicher Stickerei  auf der Vorderseite, Nackenband mit Markenschriftzug</t>
  </si>
  <si>
    <t>Sweathose mit Druck und Stickerei auf der oberen linken Beinseite ,mit innenliegendem Kordelzug,  mit Gesäßtaschen</t>
  </si>
  <si>
    <t>Sweathoodie mit hochwertigem Schaumprint auf der Vorderseite, Nackenband mit Markenschriftzug, mit Kängerutasche</t>
  </si>
  <si>
    <t>Satinhose mit Gummizug und zusätzlicher elastischer, weitenregulierender Kordel im Bund, mit seitlichen Cargotaschen und Fake Gesäßtaschen, mit  hochwertigem Schaumdruck auf der linken Seitentasche</t>
  </si>
  <si>
    <t>kurze Leggings mit Gummiband im Bund, mit Schaumdruck und zusätzlicher Stickerei auf der Vorderseite</t>
  </si>
  <si>
    <t>Crop Top mit hochwertigem Schaumdruckt und zusätzlicher Stickerei auf der Vorderseite</t>
  </si>
  <si>
    <t>Crop Shirt mit hochwertigem Schaumdruck und zusätzlicher Stickerei auf der Vorderseite</t>
  </si>
  <si>
    <t>Crop Shirt mit hochwertigem Schaumdruckund zusätzlicher Stickerei auf der Vorderseite</t>
  </si>
  <si>
    <t>Crop Shirt mit Druck und zusätzlicher Stickerei auf der Vorderseite</t>
  </si>
  <si>
    <t>Rippshirt mit Druck auf der Vorderseite</t>
  </si>
  <si>
    <t>Sweathose mit Druck und Stickerei auf der oberen linken Beinseite ,mit innenliegendem Kordelzug, mit seitlichen Eingrifftaschen</t>
  </si>
  <si>
    <t>Hals- und Ärmelabschluss aus Rippe in Kontrastfarbe, mit hochwertigem Schaumprint und zusätzlicher Stickerei auf der Vorderseite, Nackenband mit Markenschriftzug</t>
  </si>
  <si>
    <t>Crop Sweatjacke mit Frontreißverschluss und modischem Stern-RV Anhänger, mit  Straßsteinchen und Stickerei  auf der Vorderseite, Nackenband und Kordeln mit Markenschriftzug, mit seitlichen Eingrifftaschen, Arm- und Bundabschluss aus Rippe</t>
  </si>
  <si>
    <t>Sweatjacke mit Frontreißverschluss und  modischem Stern-RV-Anhänger, mit Druck auf der Vorderseite, Nackenband mit Markenschriftzug, mit Schubtaschen</t>
  </si>
  <si>
    <t>S: 4262370127510
M: 4262370127527
L: 4262370127534
XL: 4262370127541
XXL: 4262370127558</t>
  </si>
  <si>
    <t>Produktionsland</t>
  </si>
  <si>
    <t>Türkei</t>
  </si>
  <si>
    <t>Zolltarifnummer</t>
  </si>
  <si>
    <t>Gewicht / GR</t>
  </si>
  <si>
    <t>GTN CODE</t>
  </si>
  <si>
    <t>PRODUKTBESCHREIBUNG</t>
  </si>
  <si>
    <t>WOMEN TIGHTS INAR STAR BLACK</t>
  </si>
  <si>
    <t>WOMEN HOODIE INAR STAR ROSE</t>
  </si>
  <si>
    <t>WOMEN TANK TOP INAR STAR BLACK</t>
  </si>
  <si>
    <t>WOMEN CARGO PANTS INAR STAR BLACK</t>
  </si>
  <si>
    <t>WOMEN TANK TOP INAR STARS BLACK</t>
  </si>
  <si>
    <t>WOMEN SHORT SLEEVE T-SHIRT CURSIVE STAR ROSE</t>
  </si>
  <si>
    <t>WEIGHT</t>
  </si>
  <si>
    <t>0,5KG</t>
  </si>
  <si>
    <t>2,0KG</t>
  </si>
  <si>
    <t>WOMEN SHORT SLEEVE T-SHIRT INAR STAR ROSE</t>
  </si>
  <si>
    <t>WOMEN ZIP HOODIE BRILLIANT STAR BLACK</t>
  </si>
  <si>
    <t>1,0KG</t>
  </si>
  <si>
    <t>MENS ZIP HOODIE CURSIVE STAR BEIGE</t>
  </si>
  <si>
    <t>MENS ZIP HOODIE CURSIVE STAR BLACK</t>
  </si>
  <si>
    <t>MENS HOODIE INAR STAR VIOLET</t>
  </si>
  <si>
    <t>MENS HOODIE INAR STAR GREY</t>
  </si>
  <si>
    <t>MENS HOODIE INAR STAR BLACK</t>
  </si>
  <si>
    <t>WOMEN JOGGER INAR STAR ROSE</t>
  </si>
  <si>
    <t>WOMEN JOGGER INAR STAR BLACK</t>
  </si>
  <si>
    <t>MENS JOGGER CURSIVE STAR BLACK</t>
  </si>
  <si>
    <t>1,5KG</t>
  </si>
  <si>
    <t>MENS SHORT SLEEVE T-SHIRT CURSIVE STAR BEIGE</t>
  </si>
  <si>
    <t>MENS SHORT SLEEVE T-SHIRT CURSIVE STAR BLACK</t>
  </si>
  <si>
    <t>MENS SHORT SLEEVE T-SHIRT INAR STAR GREY</t>
  </si>
  <si>
    <t>MENS SHORT SLEEVE T-SHIRT INAR STAR BLACK</t>
  </si>
  <si>
    <t>MENS SHORT SLEEVE T-SHIRT INAR STAR WHITE</t>
  </si>
  <si>
    <t>MENS SHORT SLEEVE T-SHIRT CLASSIC LOGO GREY</t>
  </si>
  <si>
    <t>MENS SHORT SLEEVE T-SHIRT CLASSIC LOGO BLACK</t>
  </si>
  <si>
    <t>MENS SHORT SLEEVE T-SHIRT CLASSIC LOGO VIOLET</t>
  </si>
  <si>
    <t>Quantity</t>
  </si>
  <si>
    <t>RRP</t>
  </si>
  <si>
    <t>WHS TOTAL</t>
  </si>
  <si>
    <t>RRP TOTAL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</si>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</sst>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\ [$€-407]_-;\-* #,##0.00\ [$€-407]_-;_-* &quot;-&quot;??\ [$€-407]_-;_-@_-"/>
    <numFmt numFmtId="166" formatCode="0.0"/>
    <numFmt numFmtId="167" formatCode="_-* #,##0_-;\-* #,##0_-;_-* &quot;-&quot;??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Tahoma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165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5" fillId="0" borderId="1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3" fillId="0" borderId="1" xfId="0" applyNumberFormat="1" applyFont="1" applyBorder="1" applyAlignment="1">
      <alignment wrapText="1"/>
    </xf>
    <xf numFmtId="166" fontId="5" fillId="0" borderId="1" xfId="0" applyNumberFormat="1" applyFont="1" applyBorder="1" applyAlignment="1">
      <alignment wrapText="1"/>
    </xf>
    <xf numFmtId="0" fontId="3" fillId="2" borderId="1" xfId="0" applyFont="1" applyFill="1" applyBorder="1"/>
    <xf numFmtId="165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3" borderId="1" xfId="0" applyFont="1" applyFill="1" applyBorder="1"/>
    <xf numFmtId="167" fontId="3" fillId="3" borderId="0" xfId="1" applyNumberFormat="1" applyFont="1" applyFill="1"/>
    <xf numFmtId="165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9</xdr:row>
      <xdr:rowOff>57299</xdr:rowOff>
    </xdr:from>
    <xdr:to>
      <xdr:col>0</xdr:col>
      <xdr:colOff>1828800</xdr:colOff>
      <xdr:row>9</xdr:row>
      <xdr:rowOff>1276350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19B13334-AB72-7B57-C0C8-6375EB31D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8486924"/>
          <a:ext cx="771525" cy="1219051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962025</xdr:colOff>
      <xdr:row>15</xdr:row>
      <xdr:rowOff>28575</xdr:rowOff>
    </xdr:from>
    <xdr:to>
      <xdr:col>0</xdr:col>
      <xdr:colOff>1857375</xdr:colOff>
      <xdr:row>15</xdr:row>
      <xdr:rowOff>1285253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6E4B8A25-30C2-FD3B-F70F-1C3028E9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16287750"/>
          <a:ext cx="895350" cy="1256678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904875</xdr:colOff>
      <xdr:row>23</xdr:row>
      <xdr:rowOff>57150</xdr:rowOff>
    </xdr:from>
    <xdr:to>
      <xdr:col>0</xdr:col>
      <xdr:colOff>1905000</xdr:colOff>
      <xdr:row>24</xdr:row>
      <xdr:rowOff>2318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86B79C52-629A-81A6-1B34-7E031816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4875" y="31975425"/>
          <a:ext cx="1000125" cy="1236335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1028701</xdr:colOff>
      <xdr:row>17</xdr:row>
      <xdr:rowOff>47626</xdr:rowOff>
    </xdr:from>
    <xdr:to>
      <xdr:col>0</xdr:col>
      <xdr:colOff>1905001</xdr:colOff>
      <xdr:row>18</xdr:row>
      <xdr:rowOff>10202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xmlns="" id="{659F1FB7-4BE4-36EE-5BB2-09E60B9C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8701" y="18916651"/>
          <a:ext cx="876300" cy="1253742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866775</xdr:colOff>
      <xdr:row>27</xdr:row>
      <xdr:rowOff>66675</xdr:rowOff>
    </xdr:from>
    <xdr:to>
      <xdr:col>0</xdr:col>
      <xdr:colOff>1849162</xdr:colOff>
      <xdr:row>27</xdr:row>
      <xdr:rowOff>1276350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xmlns="" id="{6EFD9119-7E64-FFF0-117F-AAB38EC16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" y="43729275"/>
          <a:ext cx="982387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990601</xdr:colOff>
      <xdr:row>21</xdr:row>
      <xdr:rowOff>38101</xdr:rowOff>
    </xdr:from>
    <xdr:to>
      <xdr:col>0</xdr:col>
      <xdr:colOff>1843675</xdr:colOff>
      <xdr:row>21</xdr:row>
      <xdr:rowOff>1276351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E707A273-8573-BFCE-7DBC-7D2ABB69B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0601" y="25431751"/>
          <a:ext cx="853074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1209676</xdr:colOff>
      <xdr:row>22</xdr:row>
      <xdr:rowOff>66675</xdr:rowOff>
    </xdr:from>
    <xdr:to>
      <xdr:col>0</xdr:col>
      <xdr:colOff>1710144</xdr:colOff>
      <xdr:row>22</xdr:row>
      <xdr:rowOff>1285121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xmlns="" id="{81262C21-C8F4-F005-2CB3-9C8DF7C67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9676" y="29375100"/>
          <a:ext cx="500468" cy="1218446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771526</xdr:colOff>
      <xdr:row>6</xdr:row>
      <xdr:rowOff>104776</xdr:rowOff>
    </xdr:from>
    <xdr:to>
      <xdr:col>0</xdr:col>
      <xdr:colOff>2009775</xdr:colOff>
      <xdr:row>6</xdr:row>
      <xdr:rowOff>1248468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xmlns="" id="{6842E1AA-A7A1-D041-1F0D-200A402A5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1526" y="4619626"/>
          <a:ext cx="1238249" cy="114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1066801</xdr:colOff>
      <xdr:row>10</xdr:row>
      <xdr:rowOff>47625</xdr:rowOff>
    </xdr:from>
    <xdr:to>
      <xdr:col>0</xdr:col>
      <xdr:colOff>1826918</xdr:colOff>
      <xdr:row>10</xdr:row>
      <xdr:rowOff>1274085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xmlns="" id="{F89C98C1-24EE-48CC-08AD-A94A53D03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6801" y="9782175"/>
          <a:ext cx="760117" cy="122646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4</xdr:row>
      <xdr:rowOff>57150</xdr:rowOff>
    </xdr:from>
    <xdr:to>
      <xdr:col>0</xdr:col>
      <xdr:colOff>1847850</xdr:colOff>
      <xdr:row>4</xdr:row>
      <xdr:rowOff>1278687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xmlns="" id="{9AAE9B62-30CF-6138-7755-B11E737C7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57250" y="1962150"/>
          <a:ext cx="990600" cy="122153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3</xdr:row>
      <xdr:rowOff>133350</xdr:rowOff>
    </xdr:from>
    <xdr:to>
      <xdr:col>0</xdr:col>
      <xdr:colOff>1801833</xdr:colOff>
      <xdr:row>3</xdr:row>
      <xdr:rowOff>1228725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C5F0A980-7928-01F8-EEC5-D486C0297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57250" y="2038350"/>
          <a:ext cx="944583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809626</xdr:colOff>
      <xdr:row>8</xdr:row>
      <xdr:rowOff>66675</xdr:rowOff>
    </xdr:from>
    <xdr:to>
      <xdr:col>0</xdr:col>
      <xdr:colOff>2105026</xdr:colOff>
      <xdr:row>8</xdr:row>
      <xdr:rowOff>1261090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xmlns="" id="{F0060941-91A2-8FA1-7486-D3AC89A06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09626" y="7191375"/>
          <a:ext cx="1295400" cy="1194415"/>
        </a:xfrm>
        <a:prstGeom prst="rect">
          <a:avLst/>
        </a:prstGeom>
      </xdr:spPr>
    </xdr:pic>
    <xdr:clientData/>
  </xdr:twoCellAnchor>
  <xdr:twoCellAnchor editAs="oneCell">
    <xdr:from>
      <xdr:col>0</xdr:col>
      <xdr:colOff>1022350</xdr:colOff>
      <xdr:row>13</xdr:row>
      <xdr:rowOff>158416</xdr:rowOff>
    </xdr:from>
    <xdr:to>
      <xdr:col>0</xdr:col>
      <xdr:colOff>1920875</xdr:colOff>
      <xdr:row>13</xdr:row>
      <xdr:rowOff>1688273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xmlns="" id="{0838F49B-F5DA-92FB-D629-64947465C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22350" y="13890291"/>
          <a:ext cx="898525" cy="152985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857251</xdr:colOff>
      <xdr:row>5</xdr:row>
      <xdr:rowOff>64398</xdr:rowOff>
    </xdr:from>
    <xdr:to>
      <xdr:col>0</xdr:col>
      <xdr:colOff>1895475</xdr:colOff>
      <xdr:row>5</xdr:row>
      <xdr:rowOff>1286407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6CCBBA61-4678-AA6D-5E9B-E21C98E39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7251" y="3274323"/>
          <a:ext cx="1038224" cy="1222009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809626</xdr:colOff>
      <xdr:row>7</xdr:row>
      <xdr:rowOff>57150</xdr:rowOff>
    </xdr:from>
    <xdr:to>
      <xdr:col>0</xdr:col>
      <xdr:colOff>2028826</xdr:colOff>
      <xdr:row>7</xdr:row>
      <xdr:rowOff>1228978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DEDF460-29A4-4A62-FB31-35D15260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09626" y="5876925"/>
          <a:ext cx="1219200" cy="1171828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981076</xdr:colOff>
      <xdr:row>11</xdr:row>
      <xdr:rowOff>47626</xdr:rowOff>
    </xdr:from>
    <xdr:to>
      <xdr:col>0</xdr:col>
      <xdr:colOff>1757766</xdr:colOff>
      <xdr:row>11</xdr:row>
      <xdr:rowOff>1238250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960D7DD9-18BA-EC5F-1147-10BFE3F57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1076" y="11087101"/>
          <a:ext cx="776690" cy="1190624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1019175</xdr:colOff>
      <xdr:row>14</xdr:row>
      <xdr:rowOff>38330</xdr:rowOff>
    </xdr:from>
    <xdr:to>
      <xdr:col>0</xdr:col>
      <xdr:colOff>1866900</xdr:colOff>
      <xdr:row>14</xdr:row>
      <xdr:rowOff>1304812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9FD9F71E-FF54-40ED-923C-289E5BA8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19175" y="14992580"/>
          <a:ext cx="847725" cy="1266482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16</xdr:row>
      <xdr:rowOff>66676</xdr:rowOff>
    </xdr:from>
    <xdr:to>
      <xdr:col>0</xdr:col>
      <xdr:colOff>1854355</xdr:colOff>
      <xdr:row>16</xdr:row>
      <xdr:rowOff>1266826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xmlns="" id="{442A49F7-7223-AFC2-7FA4-D3C806DE0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81075" y="17630776"/>
          <a:ext cx="873280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18</xdr:row>
      <xdr:rowOff>21845</xdr:rowOff>
    </xdr:from>
    <xdr:to>
      <xdr:col>0</xdr:col>
      <xdr:colOff>1866900</xdr:colOff>
      <xdr:row>19</xdr:row>
      <xdr:rowOff>4235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xmlns="" id="{28432B74-60BF-94DA-11A7-27F43D4A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90600" y="20195795"/>
          <a:ext cx="876300" cy="1273556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1019176</xdr:colOff>
      <xdr:row>19</xdr:row>
      <xdr:rowOff>47625</xdr:rowOff>
    </xdr:from>
    <xdr:to>
      <xdr:col>0</xdr:col>
      <xdr:colOff>1895476</xdr:colOff>
      <xdr:row>19</xdr:row>
      <xdr:rowOff>1283562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xmlns="" id="{258F590A-33F3-E32C-D6F8-0C4E8E4C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19176" y="22831425"/>
          <a:ext cx="876300" cy="1235937"/>
        </a:xfrm>
        <a:prstGeom prst="rect">
          <a:avLst/>
        </a:prstGeom>
      </xdr:spPr>
    </xdr:pic>
    <xdr:clientData/>
  </xdr:twoCellAnchor>
  <xdr:twoCellAnchor editAs="oneCell">
    <xdr:from>
      <xdr:col>0</xdr:col>
      <xdr:colOff>971355</xdr:colOff>
      <xdr:row>20</xdr:row>
      <xdr:rowOff>38100</xdr:rowOff>
    </xdr:from>
    <xdr:to>
      <xdr:col>0</xdr:col>
      <xdr:colOff>1843768</xdr:colOff>
      <xdr:row>21</xdr:row>
      <xdr:rowOff>4233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xmlns="" id="{41561789-7B72-DE25-9CB9-9A8EB9633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1355" y="24126825"/>
          <a:ext cx="872413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933450</xdr:colOff>
      <xdr:row>24</xdr:row>
      <xdr:rowOff>66675</xdr:rowOff>
    </xdr:from>
    <xdr:to>
      <xdr:col>0</xdr:col>
      <xdr:colOff>1933575</xdr:colOff>
      <xdr:row>25</xdr:row>
      <xdr:rowOff>4480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xmlns="" id="{CEBCA393-6EBB-2EE0-1129-F52EA37FF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33450" y="31984950"/>
          <a:ext cx="1000125" cy="1242729"/>
        </a:xfrm>
        <a:prstGeom prst="rect">
          <a:avLst/>
        </a:prstGeom>
      </xdr:spPr>
    </xdr:pic>
    <xdr:clientData/>
  </xdr:twoCellAnchor>
  <xdr:twoCellAnchor editAs="oneCell">
    <xdr:from>
      <xdr:col>0</xdr:col>
      <xdr:colOff>885825</xdr:colOff>
      <xdr:row>25</xdr:row>
      <xdr:rowOff>76201</xdr:rowOff>
    </xdr:from>
    <xdr:to>
      <xdr:col>0</xdr:col>
      <xdr:colOff>1893180</xdr:colOff>
      <xdr:row>25</xdr:row>
      <xdr:rowOff>1276351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xmlns="" id="{055C54CF-8E88-82AD-A851-82DBEDB0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85825" y="33299401"/>
          <a:ext cx="1007355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904876</xdr:colOff>
      <xdr:row>26</xdr:row>
      <xdr:rowOff>66676</xdr:rowOff>
    </xdr:from>
    <xdr:to>
      <xdr:col>0</xdr:col>
      <xdr:colOff>1895475</xdr:colOff>
      <xdr:row>26</xdr:row>
      <xdr:rowOff>1279556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xmlns="" id="{9F10A0EB-27DE-5154-F121-769669EE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04876" y="34594801"/>
          <a:ext cx="990599" cy="1212880"/>
        </a:xfrm>
        <a:prstGeom prst="rect">
          <a:avLst/>
        </a:prstGeom>
      </xdr:spPr>
    </xdr:pic>
    <xdr:clientData/>
  </xdr:twoCellAnchor>
  <xdr:twoCellAnchor editAs="oneCell">
    <xdr:from>
      <xdr:col>0</xdr:col>
      <xdr:colOff>1000125</xdr:colOff>
      <xdr:row>12</xdr:row>
      <xdr:rowOff>126606</xdr:rowOff>
    </xdr:from>
    <xdr:to>
      <xdr:col>0</xdr:col>
      <xdr:colOff>1771650</xdr:colOff>
      <xdr:row>12</xdr:row>
      <xdr:rowOff>1275607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0F1C7428-472E-151F-3B54-B19D4D8ED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00125" y="12471006"/>
          <a:ext cx="771525" cy="1149001"/>
        </a:xfrm>
        <a:prstGeom prst="rect">
          <a:avLst/>
        </a:prstGeom>
      </xdr:spPr>
    </xdr:pic>
    <xdr:clientData/>
  </xdr:twoCellAnchor>
  <xdr:twoCellAnchor editAs="oneCell">
    <xdr:from>
      <xdr:col>14</xdr:col>
      <xdr:colOff>79376</xdr:colOff>
      <xdr:row>3</xdr:row>
      <xdr:rowOff>412750</xdr:rowOff>
    </xdr:from>
    <xdr:to>
      <xdr:col>14</xdr:col>
      <xdr:colOff>2207484</xdr:colOff>
      <xdr:row>3</xdr:row>
      <xdr:rowOff>920750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DDE85255-B771-15BA-33F2-8FE82DFD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68626" y="103187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31750</xdr:colOff>
      <xdr:row>4</xdr:row>
      <xdr:rowOff>476250</xdr:rowOff>
    </xdr:from>
    <xdr:to>
      <xdr:col>14</xdr:col>
      <xdr:colOff>2159858</xdr:colOff>
      <xdr:row>4</xdr:row>
      <xdr:rowOff>984250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xmlns="" id="{87C216C5-3A80-41EC-9AD3-E6811C988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21000" y="23971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</xdr:colOff>
      <xdr:row>5</xdr:row>
      <xdr:rowOff>444500</xdr:rowOff>
    </xdr:from>
    <xdr:to>
      <xdr:col>14</xdr:col>
      <xdr:colOff>2191608</xdr:colOff>
      <xdr:row>5</xdr:row>
      <xdr:rowOff>952500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9333E2D2-029E-4EE4-A1E9-BAB0C92E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52750" y="36671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6</xdr:row>
      <xdr:rowOff>396875</xdr:rowOff>
    </xdr:from>
    <xdr:to>
      <xdr:col>14</xdr:col>
      <xdr:colOff>2255108</xdr:colOff>
      <xdr:row>6</xdr:row>
      <xdr:rowOff>904875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xmlns="" id="{652D4D6A-0FFC-460F-846F-716CAADC9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416250" y="492125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8</xdr:row>
      <xdr:rowOff>349250</xdr:rowOff>
    </xdr:from>
    <xdr:to>
      <xdr:col>14</xdr:col>
      <xdr:colOff>2223358</xdr:colOff>
      <xdr:row>8</xdr:row>
      <xdr:rowOff>857250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F8BB0542-D0CF-4735-8080-C33BAC3D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84500" y="617537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111125</xdr:colOff>
      <xdr:row>7</xdr:row>
      <xdr:rowOff>365125</xdr:rowOff>
    </xdr:from>
    <xdr:to>
      <xdr:col>14</xdr:col>
      <xdr:colOff>2239233</xdr:colOff>
      <xdr:row>7</xdr:row>
      <xdr:rowOff>873125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xmlns="" id="{28E76BBA-7A8A-4EA7-92D4-72D0D0A2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400375" y="619125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</xdr:colOff>
      <xdr:row>10</xdr:row>
      <xdr:rowOff>365125</xdr:rowOff>
    </xdr:from>
    <xdr:to>
      <xdr:col>14</xdr:col>
      <xdr:colOff>2191608</xdr:colOff>
      <xdr:row>10</xdr:row>
      <xdr:rowOff>873125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xmlns="" id="{D9E6080B-B6B5-4E9D-B650-F109051F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52750" y="100965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79375</xdr:colOff>
      <xdr:row>11</xdr:row>
      <xdr:rowOff>381000</xdr:rowOff>
    </xdr:from>
    <xdr:to>
      <xdr:col>14</xdr:col>
      <xdr:colOff>2207483</xdr:colOff>
      <xdr:row>11</xdr:row>
      <xdr:rowOff>889000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xmlns="" id="{D791D146-83C3-435D-AB29-5D494B536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68625" y="114141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14</xdr:row>
      <xdr:rowOff>571500</xdr:rowOff>
    </xdr:from>
    <xdr:to>
      <xdr:col>14</xdr:col>
      <xdr:colOff>2175733</xdr:colOff>
      <xdr:row>14</xdr:row>
      <xdr:rowOff>1079500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155F32ED-C48D-4B30-B459-B67EA493A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36875" y="161766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</xdr:colOff>
      <xdr:row>15</xdr:row>
      <xdr:rowOff>381000</xdr:rowOff>
    </xdr:from>
    <xdr:to>
      <xdr:col>14</xdr:col>
      <xdr:colOff>2191608</xdr:colOff>
      <xdr:row>15</xdr:row>
      <xdr:rowOff>889000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xmlns="" id="{1E697BB8-2FBC-4270-B139-4303E4077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52750" y="175895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31750</xdr:colOff>
      <xdr:row>16</xdr:row>
      <xdr:rowOff>460375</xdr:rowOff>
    </xdr:from>
    <xdr:to>
      <xdr:col>14</xdr:col>
      <xdr:colOff>2159858</xdr:colOff>
      <xdr:row>16</xdr:row>
      <xdr:rowOff>968375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xmlns="" id="{BF412AAB-B7D3-4A69-B567-B1E4FB0BA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21000" y="189706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15875</xdr:colOff>
      <xdr:row>17</xdr:row>
      <xdr:rowOff>349250</xdr:rowOff>
    </xdr:from>
    <xdr:to>
      <xdr:col>14</xdr:col>
      <xdr:colOff>2143983</xdr:colOff>
      <xdr:row>17</xdr:row>
      <xdr:rowOff>857250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xmlns="" id="{5243B35A-FEC4-419A-8337-B410D5FC7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05125" y="2016125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79375</xdr:colOff>
      <xdr:row>18</xdr:row>
      <xdr:rowOff>365125</xdr:rowOff>
    </xdr:from>
    <xdr:to>
      <xdr:col>14</xdr:col>
      <xdr:colOff>2207483</xdr:colOff>
      <xdr:row>18</xdr:row>
      <xdr:rowOff>873125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xmlns="" id="{187273C5-2821-4019-AAC8-0EE46E4C9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68625" y="2147887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19</xdr:row>
      <xdr:rowOff>381000</xdr:rowOff>
    </xdr:from>
    <xdr:to>
      <xdr:col>14</xdr:col>
      <xdr:colOff>2175733</xdr:colOff>
      <xdr:row>19</xdr:row>
      <xdr:rowOff>889000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xmlns="" id="{48636351-E3A0-4904-BBAB-9B0E52C5A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36875" y="227965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20</xdr:row>
      <xdr:rowOff>412750</xdr:rowOff>
    </xdr:from>
    <xdr:to>
      <xdr:col>14</xdr:col>
      <xdr:colOff>2255108</xdr:colOff>
      <xdr:row>20</xdr:row>
      <xdr:rowOff>920750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xmlns="" id="{DDB3240F-29EB-4024-B6A4-0F19F6E1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416250" y="241300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21</xdr:row>
      <xdr:rowOff>381000</xdr:rowOff>
    </xdr:from>
    <xdr:to>
      <xdr:col>14</xdr:col>
      <xdr:colOff>2255108</xdr:colOff>
      <xdr:row>21</xdr:row>
      <xdr:rowOff>889000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A380E5A8-C376-4650-9C27-5EAD3F917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416250" y="254000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111125</xdr:colOff>
      <xdr:row>22</xdr:row>
      <xdr:rowOff>444500</xdr:rowOff>
    </xdr:from>
    <xdr:to>
      <xdr:col>14</xdr:col>
      <xdr:colOff>2239233</xdr:colOff>
      <xdr:row>22</xdr:row>
      <xdr:rowOff>952500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xmlns="" id="{C393909E-0DA6-479A-B17B-BEDB257F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400375" y="2676525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23</xdr:row>
      <xdr:rowOff>412750</xdr:rowOff>
    </xdr:from>
    <xdr:to>
      <xdr:col>14</xdr:col>
      <xdr:colOff>2223358</xdr:colOff>
      <xdr:row>23</xdr:row>
      <xdr:rowOff>920750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xmlns="" id="{5A26DEFE-83A8-413A-9CE7-0AAEB7FE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84500" y="2803525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79375</xdr:colOff>
      <xdr:row>24</xdr:row>
      <xdr:rowOff>412750</xdr:rowOff>
    </xdr:from>
    <xdr:to>
      <xdr:col>14</xdr:col>
      <xdr:colOff>2207483</xdr:colOff>
      <xdr:row>24</xdr:row>
      <xdr:rowOff>920750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xmlns="" id="{727C7E5B-9FB4-43AD-8316-50D0D63D8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68625" y="293370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79375</xdr:colOff>
      <xdr:row>25</xdr:row>
      <xdr:rowOff>396875</xdr:rowOff>
    </xdr:from>
    <xdr:to>
      <xdr:col>14</xdr:col>
      <xdr:colOff>2207483</xdr:colOff>
      <xdr:row>25</xdr:row>
      <xdr:rowOff>904875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xmlns="" id="{A2AFFD23-7FCA-45D3-ABAA-988DFDD23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68625" y="3062287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349250</xdr:rowOff>
    </xdr:from>
    <xdr:to>
      <xdr:col>14</xdr:col>
      <xdr:colOff>2223358</xdr:colOff>
      <xdr:row>26</xdr:row>
      <xdr:rowOff>857250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xmlns="" id="{A6F72B5B-B7F5-4FAF-BA18-9F367EBBB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84500" y="31877000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27</xdr:row>
      <xdr:rowOff>428625</xdr:rowOff>
    </xdr:from>
    <xdr:to>
      <xdr:col>14</xdr:col>
      <xdr:colOff>2223358</xdr:colOff>
      <xdr:row>27</xdr:row>
      <xdr:rowOff>936625</xdr:rowOff>
    </xdr:to>
    <xdr:pic>
      <xdr:nvPicPr>
        <xdr:cNvPr id="51" name="Grafik 50">
          <a:extLst>
            <a:ext uri="{FF2B5EF4-FFF2-40B4-BE49-F238E27FC236}">
              <a16:creationId xmlns:a16="http://schemas.microsoft.com/office/drawing/2014/main" xmlns="" id="{4BF90000-F17D-49F6-BE6B-3A7B7A3D4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384500" y="33258125"/>
          <a:ext cx="2128108" cy="5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15876</xdr:colOff>
      <xdr:row>13</xdr:row>
      <xdr:rowOff>762001</xdr:rowOff>
    </xdr:from>
    <xdr:to>
      <xdr:col>14</xdr:col>
      <xdr:colOff>2238375</xdr:colOff>
      <xdr:row>13</xdr:row>
      <xdr:rowOff>1199455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xmlns="" id="{CD778F6D-E419-9F1E-2D44-428EE2921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305126" y="14493876"/>
          <a:ext cx="2222499" cy="4374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9</xdr:row>
      <xdr:rowOff>460375</xdr:rowOff>
    </xdr:from>
    <xdr:to>
      <xdr:col>14</xdr:col>
      <xdr:colOff>2254250</xdr:colOff>
      <xdr:row>9</xdr:row>
      <xdr:rowOff>885330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xmlns="" id="{1A26AD42-C371-DC2C-B1BF-AA27FC8DF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384500" y="8890000"/>
          <a:ext cx="2159000" cy="424955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</xdr:colOff>
      <xdr:row>12</xdr:row>
      <xdr:rowOff>381000</xdr:rowOff>
    </xdr:from>
    <xdr:to>
      <xdr:col>14</xdr:col>
      <xdr:colOff>2358738</xdr:colOff>
      <xdr:row>12</xdr:row>
      <xdr:rowOff>1171476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981A61B1-DEB5-13B6-4C45-69EA61C6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3176250" y="12715875"/>
          <a:ext cx="2295238" cy="7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33"/>
  <sheetViews>
    <sheetView tabSelected="1" view="pageBreakPreview" zoomScaleNormal="100" zoomScaleSheetLayoutView="100" workbookViewId="0">
      <selection activeCell="D3" sqref="D3"/>
    </sheetView>
  </sheetViews>
  <sheetFormatPr defaultColWidth="11" defaultRowHeight="15.75" x14ac:dyDescent="0.25"/>
  <cols>
    <col min="1" max="1" width="35.875" customWidth="1"/>
    <col min="2" max="2" width="93.125" customWidth="1"/>
    <col min="3" max="3" width="19.875" style="1" customWidth="1"/>
    <col min="4" max="4" width="18.5" style="1" bestFit="1" customWidth="1"/>
    <col min="5" max="5" width="18.5" style="1" customWidth="1"/>
    <col min="6" max="11" width="11.625" style="1" customWidth="1"/>
    <col min="12" max="12" width="25.625" style="1" customWidth="1"/>
    <col min="13" max="13" width="27.5" customWidth="1"/>
    <col min="14" max="14" width="43.125" customWidth="1"/>
    <col min="15" max="15" width="32.625" customWidth="1"/>
    <col min="16" max="16" width="23.625" style="12" customWidth="1"/>
    <col min="17" max="17" width="30.5" style="12" customWidth="1"/>
    <col min="18" max="18" width="27.875" style="12" bestFit="1" customWidth="1"/>
    <col min="19" max="19" width="27.875" style="2" customWidth="1"/>
    <col min="20" max="20" width="33.375" customWidth="1"/>
  </cols>
  <sheetData>
    <row r="3" spans="1:20" ht="28.5" x14ac:dyDescent="0.45">
      <c r="A3" s="15" t="s">
        <v>2</v>
      </c>
      <c r="B3" s="15" t="s">
        <v>0</v>
      </c>
      <c r="C3" s="16" t="s">
        <v>87</v>
      </c>
      <c r="D3" s="16" t="s">
        <v>91</v>
      </c>
      <c r="E3" s="16" t="s">
        <v>88</v>
      </c>
      <c r="F3" s="16" t="s">
        <v>28</v>
      </c>
      <c r="G3" s="16" t="s">
        <v>29</v>
      </c>
      <c r="H3" s="16" t="s">
        <v>30</v>
      </c>
      <c r="I3" s="16" t="s">
        <v>31</v>
      </c>
      <c r="J3" s="16" t="s">
        <v>32</v>
      </c>
      <c r="K3" s="16" t="s">
        <v>33</v>
      </c>
      <c r="L3" s="16" t="s">
        <v>64</v>
      </c>
      <c r="M3" s="15" t="s">
        <v>56</v>
      </c>
      <c r="N3" s="15" t="s">
        <v>57</v>
      </c>
      <c r="O3" s="15" t="s">
        <v>34</v>
      </c>
      <c r="P3" s="17" t="s">
        <v>55</v>
      </c>
      <c r="Q3" s="17" t="s">
        <v>52</v>
      </c>
      <c r="R3" s="17" t="s">
        <v>54</v>
      </c>
      <c r="S3" s="15" t="s">
        <v>90</v>
      </c>
      <c r="T3" s="15" t="s">
        <v>89</v>
      </c>
    </row>
    <row r="4" spans="1:20" ht="102.75" customHeight="1" x14ac:dyDescent="0.45">
      <c r="A4" s="4"/>
      <c r="B4" s="5" t="s">
        <v>58</v>
      </c>
      <c r="C4" s="4">
        <f>J4+I4+H4+G4+F4</f>
        <v>501</v>
      </c>
      <c r="D4" s="6">
        <v>12</v>
      </c>
      <c r="E4" s="6">
        <v>29</v>
      </c>
      <c r="F4" s="18">
        <v>41</v>
      </c>
      <c r="G4" s="18">
        <v>166</v>
      </c>
      <c r="H4" s="18">
        <v>168</v>
      </c>
      <c r="I4" s="18">
        <v>84</v>
      </c>
      <c r="J4" s="18">
        <v>42</v>
      </c>
      <c r="K4" s="18"/>
      <c r="L4" s="7" t="s">
        <v>65</v>
      </c>
      <c r="M4" s="3" t="s">
        <v>21</v>
      </c>
      <c r="N4" s="3" t="s">
        <v>41</v>
      </c>
      <c r="O4" s="7"/>
      <c r="P4" s="10">
        <v>150</v>
      </c>
      <c r="Q4" s="10" t="s">
        <v>53</v>
      </c>
      <c r="R4" s="10">
        <v>61046200</v>
      </c>
      <c r="S4" s="13">
        <f>(C4*E4)</f>
        <v>14529</v>
      </c>
      <c r="T4" s="6">
        <f t="shared" ref="T4:T17" si="0">SUM(C4*D4)</f>
        <v>6012</v>
      </c>
    </row>
    <row r="5" spans="1:20" ht="102.75" customHeight="1" x14ac:dyDescent="0.45">
      <c r="A5" s="4"/>
      <c r="B5" s="5" t="s">
        <v>60</v>
      </c>
      <c r="C5" s="4">
        <f>J5+I5+H5+G5+F5</f>
        <v>501</v>
      </c>
      <c r="D5" s="6">
        <v>12</v>
      </c>
      <c r="E5" s="6">
        <v>29</v>
      </c>
      <c r="F5" s="18">
        <v>42</v>
      </c>
      <c r="G5" s="18">
        <v>166</v>
      </c>
      <c r="H5" s="18">
        <v>167</v>
      </c>
      <c r="I5" s="18">
        <v>84</v>
      </c>
      <c r="J5" s="18">
        <v>42</v>
      </c>
      <c r="K5" s="18"/>
      <c r="L5" s="7" t="s">
        <v>65</v>
      </c>
      <c r="M5" s="3" t="s">
        <v>20</v>
      </c>
      <c r="N5" s="3" t="s">
        <v>42</v>
      </c>
      <c r="O5" s="7"/>
      <c r="P5" s="10">
        <v>70</v>
      </c>
      <c r="Q5" s="10" t="s">
        <v>53</v>
      </c>
      <c r="R5" s="10">
        <v>61091000</v>
      </c>
      <c r="S5" s="13">
        <f>(C5*E5)</f>
        <v>14529</v>
      </c>
      <c r="T5" s="6">
        <f t="shared" si="0"/>
        <v>6012</v>
      </c>
    </row>
    <row r="6" spans="1:20" ht="102.75" customHeight="1" x14ac:dyDescent="0.45">
      <c r="A6" s="4"/>
      <c r="B6" s="5" t="s">
        <v>59</v>
      </c>
      <c r="C6" s="4">
        <f>J6+I6+H6+G6+F6</f>
        <v>484</v>
      </c>
      <c r="D6" s="6">
        <v>28</v>
      </c>
      <c r="E6" s="6">
        <v>79</v>
      </c>
      <c r="F6" s="18">
        <v>41</v>
      </c>
      <c r="G6" s="18">
        <v>160</v>
      </c>
      <c r="H6" s="18">
        <v>161</v>
      </c>
      <c r="I6" s="18">
        <v>83</v>
      </c>
      <c r="J6" s="18">
        <v>39</v>
      </c>
      <c r="K6" s="18"/>
      <c r="L6" s="14" t="s">
        <v>66</v>
      </c>
      <c r="M6" s="3" t="s">
        <v>22</v>
      </c>
      <c r="N6" s="3" t="s">
        <v>39</v>
      </c>
      <c r="O6" s="7"/>
      <c r="P6" s="10">
        <v>800</v>
      </c>
      <c r="Q6" s="10" t="s">
        <v>53</v>
      </c>
      <c r="R6" s="10">
        <v>61022090</v>
      </c>
      <c r="S6" s="13">
        <f t="shared" ref="S6:S28" si="1">(C6*E6)</f>
        <v>38236</v>
      </c>
      <c r="T6" s="6">
        <f t="shared" si="0"/>
        <v>13552</v>
      </c>
    </row>
    <row r="7" spans="1:20" ht="102.75" customHeight="1" x14ac:dyDescent="0.45">
      <c r="A7" s="4"/>
      <c r="B7" s="5" t="s">
        <v>67</v>
      </c>
      <c r="C7" s="4">
        <f>J7+I7+H7+G7+F7</f>
        <v>485</v>
      </c>
      <c r="D7" s="6">
        <v>13.5</v>
      </c>
      <c r="E7" s="6">
        <v>39</v>
      </c>
      <c r="F7" s="18">
        <v>36</v>
      </c>
      <c r="G7" s="18">
        <v>162</v>
      </c>
      <c r="H7" s="18">
        <v>165</v>
      </c>
      <c r="I7" s="18">
        <v>82</v>
      </c>
      <c r="J7" s="18">
        <v>40</v>
      </c>
      <c r="K7" s="18"/>
      <c r="L7" s="7" t="s">
        <v>65</v>
      </c>
      <c r="M7" s="3" t="s">
        <v>23</v>
      </c>
      <c r="N7" s="3" t="s">
        <v>43</v>
      </c>
      <c r="O7" s="7"/>
      <c r="P7" s="10">
        <v>120</v>
      </c>
      <c r="Q7" s="10" t="s">
        <v>53</v>
      </c>
      <c r="R7" s="10">
        <v>61091000</v>
      </c>
      <c r="S7" s="13">
        <f t="shared" si="1"/>
        <v>18915</v>
      </c>
      <c r="T7" s="6">
        <f t="shared" si="0"/>
        <v>6547.5</v>
      </c>
    </row>
    <row r="8" spans="1:20" ht="102.75" customHeight="1" x14ac:dyDescent="0.45">
      <c r="A8" s="4"/>
      <c r="B8" s="5" t="s">
        <v>1</v>
      </c>
      <c r="C8" s="4">
        <f>F8+G8+H8+I8+J8</f>
        <v>502</v>
      </c>
      <c r="D8" s="6">
        <v>13.5</v>
      </c>
      <c r="E8" s="6">
        <v>39</v>
      </c>
      <c r="F8" s="18">
        <v>42</v>
      </c>
      <c r="G8" s="18">
        <v>166</v>
      </c>
      <c r="H8" s="18">
        <v>168</v>
      </c>
      <c r="I8" s="18">
        <v>84</v>
      </c>
      <c r="J8" s="18">
        <v>42</v>
      </c>
      <c r="K8" s="18"/>
      <c r="L8" s="7" t="s">
        <v>65</v>
      </c>
      <c r="M8" s="3" t="s">
        <v>24</v>
      </c>
      <c r="N8" s="3" t="s">
        <v>44</v>
      </c>
      <c r="O8" s="8"/>
      <c r="P8" s="10">
        <v>120</v>
      </c>
      <c r="Q8" s="10" t="s">
        <v>53</v>
      </c>
      <c r="R8" s="10">
        <v>61091000</v>
      </c>
      <c r="S8" s="13">
        <f t="shared" si="1"/>
        <v>19578</v>
      </c>
      <c r="T8" s="6">
        <f t="shared" si="0"/>
        <v>6777</v>
      </c>
    </row>
    <row r="9" spans="1:20" ht="102.75" customHeight="1" x14ac:dyDescent="0.45">
      <c r="A9" s="4"/>
      <c r="B9" s="5" t="s">
        <v>63</v>
      </c>
      <c r="C9" s="4">
        <f>F9+G9+H9+I9+J9</f>
        <v>497</v>
      </c>
      <c r="D9" s="6">
        <v>13.5</v>
      </c>
      <c r="E9" s="6">
        <v>39</v>
      </c>
      <c r="F9" s="18">
        <v>41</v>
      </c>
      <c r="G9" s="18">
        <v>163</v>
      </c>
      <c r="H9" s="18">
        <v>167</v>
      </c>
      <c r="I9" s="18">
        <v>84</v>
      </c>
      <c r="J9" s="18">
        <v>42</v>
      </c>
      <c r="K9" s="18"/>
      <c r="L9" s="7" t="s">
        <v>65</v>
      </c>
      <c r="M9" s="3" t="s">
        <v>19</v>
      </c>
      <c r="N9" s="3" t="s">
        <v>45</v>
      </c>
      <c r="O9" s="7"/>
      <c r="P9" s="10">
        <v>110</v>
      </c>
      <c r="Q9" s="10" t="s">
        <v>53</v>
      </c>
      <c r="R9" s="10">
        <v>61091000</v>
      </c>
      <c r="S9" s="13">
        <f t="shared" si="1"/>
        <v>19383</v>
      </c>
      <c r="T9" s="6">
        <f t="shared" si="0"/>
        <v>6709.5</v>
      </c>
    </row>
    <row r="10" spans="1:20" ht="102.75" customHeight="1" x14ac:dyDescent="0.45">
      <c r="A10" s="4"/>
      <c r="B10" s="5" t="s">
        <v>62</v>
      </c>
      <c r="C10" s="4">
        <f>SUM(F10:J10)</f>
        <v>481</v>
      </c>
      <c r="D10" s="6">
        <v>15</v>
      </c>
      <c r="E10" s="6">
        <v>29</v>
      </c>
      <c r="F10" s="18">
        <v>38</v>
      </c>
      <c r="G10" s="18">
        <v>154</v>
      </c>
      <c r="H10" s="18">
        <v>164</v>
      </c>
      <c r="I10" s="18">
        <v>83</v>
      </c>
      <c r="J10" s="18">
        <v>42</v>
      </c>
      <c r="K10" s="18"/>
      <c r="L10" s="7" t="s">
        <v>65</v>
      </c>
      <c r="M10" s="3" t="s">
        <v>17</v>
      </c>
      <c r="N10" s="3" t="s">
        <v>46</v>
      </c>
      <c r="O10" s="7"/>
      <c r="P10" s="10">
        <v>200</v>
      </c>
      <c r="Q10" s="10" t="s">
        <v>53</v>
      </c>
      <c r="R10" s="10">
        <v>61099020</v>
      </c>
      <c r="S10" s="13">
        <f t="shared" si="1"/>
        <v>13949</v>
      </c>
      <c r="T10" s="6">
        <f t="shared" si="0"/>
        <v>7215</v>
      </c>
    </row>
    <row r="11" spans="1:20" ht="102.75" customHeight="1" x14ac:dyDescent="0.45">
      <c r="A11" s="4"/>
      <c r="B11" s="5" t="s">
        <v>75</v>
      </c>
      <c r="C11" s="4">
        <f>SUM(F11:J11)</f>
        <v>476</v>
      </c>
      <c r="D11" s="6">
        <v>23.5</v>
      </c>
      <c r="E11" s="6">
        <v>59</v>
      </c>
      <c r="F11" s="18">
        <v>38</v>
      </c>
      <c r="G11" s="18">
        <v>157</v>
      </c>
      <c r="H11" s="18">
        <v>161</v>
      </c>
      <c r="I11" s="18">
        <v>80</v>
      </c>
      <c r="J11" s="18">
        <v>40</v>
      </c>
      <c r="K11" s="18"/>
      <c r="L11" s="7" t="s">
        <v>66</v>
      </c>
      <c r="M11" s="3" t="s">
        <v>25</v>
      </c>
      <c r="N11" s="3" t="s">
        <v>47</v>
      </c>
      <c r="O11" s="7"/>
      <c r="P11" s="10">
        <v>700</v>
      </c>
      <c r="Q11" s="10" t="s">
        <v>53</v>
      </c>
      <c r="R11" s="10">
        <v>61046200</v>
      </c>
      <c r="S11" s="13">
        <f t="shared" si="1"/>
        <v>28084</v>
      </c>
      <c r="T11" s="6">
        <f t="shared" si="0"/>
        <v>11186</v>
      </c>
    </row>
    <row r="12" spans="1:20" ht="102.75" customHeight="1" x14ac:dyDescent="0.45">
      <c r="A12" s="4"/>
      <c r="B12" s="5" t="s">
        <v>76</v>
      </c>
      <c r="C12" s="4">
        <f>SUM(F12:J12)</f>
        <v>499</v>
      </c>
      <c r="D12" s="6">
        <v>23.5</v>
      </c>
      <c r="E12" s="6">
        <v>59</v>
      </c>
      <c r="F12" s="18">
        <v>42</v>
      </c>
      <c r="G12" s="18">
        <v>167</v>
      </c>
      <c r="H12" s="18">
        <v>167</v>
      </c>
      <c r="I12" s="18">
        <v>82</v>
      </c>
      <c r="J12" s="18">
        <v>41</v>
      </c>
      <c r="K12" s="18"/>
      <c r="L12" s="7" t="s">
        <v>66</v>
      </c>
      <c r="M12" s="3" t="s">
        <v>26</v>
      </c>
      <c r="N12" s="3" t="s">
        <v>47</v>
      </c>
      <c r="O12" s="7"/>
      <c r="P12" s="10">
        <v>700</v>
      </c>
      <c r="Q12" s="10" t="s">
        <v>53</v>
      </c>
      <c r="R12" s="10">
        <v>61046200</v>
      </c>
      <c r="S12" s="13">
        <f t="shared" si="1"/>
        <v>29441</v>
      </c>
      <c r="T12" s="6">
        <f t="shared" si="0"/>
        <v>11726.5</v>
      </c>
    </row>
    <row r="13" spans="1:20" ht="117.75" customHeight="1" x14ac:dyDescent="0.45">
      <c r="A13" s="4"/>
      <c r="B13" s="5" t="s">
        <v>61</v>
      </c>
      <c r="C13" s="4">
        <f>SUM(F13:J13)</f>
        <v>486</v>
      </c>
      <c r="D13" s="6">
        <v>31</v>
      </c>
      <c r="E13" s="6">
        <v>79</v>
      </c>
      <c r="F13" s="18">
        <v>41</v>
      </c>
      <c r="G13" s="18">
        <v>157</v>
      </c>
      <c r="H13" s="18">
        <v>164</v>
      </c>
      <c r="I13" s="18">
        <v>83</v>
      </c>
      <c r="J13" s="18">
        <v>41</v>
      </c>
      <c r="K13" s="18"/>
      <c r="L13" s="7" t="s">
        <v>66</v>
      </c>
      <c r="M13" s="3" t="s">
        <v>18</v>
      </c>
      <c r="N13" s="3" t="s">
        <v>40</v>
      </c>
      <c r="O13" s="7"/>
      <c r="P13" s="10">
        <v>830</v>
      </c>
      <c r="Q13" s="10" t="s">
        <v>53</v>
      </c>
      <c r="R13" s="10">
        <v>62046239</v>
      </c>
      <c r="S13" s="13">
        <f t="shared" si="1"/>
        <v>38394</v>
      </c>
      <c r="T13" s="6">
        <f t="shared" si="0"/>
        <v>15066</v>
      </c>
    </row>
    <row r="14" spans="1:20" ht="147" customHeight="1" x14ac:dyDescent="0.45">
      <c r="A14" s="4"/>
      <c r="B14" s="5" t="s">
        <v>68</v>
      </c>
      <c r="C14" s="4">
        <f>SUM(F14:K14)</f>
        <v>487</v>
      </c>
      <c r="D14" s="6">
        <v>29</v>
      </c>
      <c r="E14" s="6">
        <v>79</v>
      </c>
      <c r="F14" s="18">
        <v>41</v>
      </c>
      <c r="G14" s="18">
        <v>160</v>
      </c>
      <c r="H14" s="18">
        <v>161</v>
      </c>
      <c r="I14" s="18">
        <v>83</v>
      </c>
      <c r="J14" s="18">
        <v>42</v>
      </c>
      <c r="K14" s="18"/>
      <c r="L14" s="7" t="s">
        <v>69</v>
      </c>
      <c r="M14" s="3" t="s">
        <v>16</v>
      </c>
      <c r="N14" s="3" t="s">
        <v>49</v>
      </c>
      <c r="O14" s="7"/>
      <c r="P14" s="10">
        <v>500</v>
      </c>
      <c r="Q14" s="10" t="s">
        <v>53</v>
      </c>
      <c r="R14" s="10">
        <v>61022090</v>
      </c>
      <c r="S14" s="13">
        <f t="shared" si="1"/>
        <v>38473</v>
      </c>
      <c r="T14" s="6">
        <f t="shared" si="0"/>
        <v>14123</v>
      </c>
    </row>
    <row r="15" spans="1:20" ht="126" customHeight="1" x14ac:dyDescent="0.45">
      <c r="A15" s="4"/>
      <c r="B15" s="5" t="s">
        <v>84</v>
      </c>
      <c r="C15" s="4">
        <f>SUM(F15:K15)</f>
        <v>492</v>
      </c>
      <c r="D15" s="6">
        <v>15.5</v>
      </c>
      <c r="E15" s="6">
        <v>39</v>
      </c>
      <c r="F15" s="18"/>
      <c r="G15" s="18">
        <v>40</v>
      </c>
      <c r="H15" s="18">
        <v>165</v>
      </c>
      <c r="I15" s="18">
        <v>163</v>
      </c>
      <c r="J15" s="18">
        <v>82</v>
      </c>
      <c r="K15" s="18">
        <v>42</v>
      </c>
      <c r="L15" s="7" t="s">
        <v>65</v>
      </c>
      <c r="M15" s="3" t="s">
        <v>4</v>
      </c>
      <c r="N15" s="3" t="s">
        <v>48</v>
      </c>
      <c r="O15" s="7"/>
      <c r="P15" s="10">
        <v>280</v>
      </c>
      <c r="Q15" s="10" t="s">
        <v>53</v>
      </c>
      <c r="R15" s="10">
        <v>61091000</v>
      </c>
      <c r="S15" s="13">
        <f t="shared" si="1"/>
        <v>19188</v>
      </c>
      <c r="T15" s="6">
        <f t="shared" si="0"/>
        <v>7626</v>
      </c>
    </row>
    <row r="16" spans="1:20" ht="102.75" customHeight="1" x14ac:dyDescent="0.45">
      <c r="A16" s="4"/>
      <c r="B16" s="5" t="s">
        <v>85</v>
      </c>
      <c r="C16" s="4">
        <f t="shared" ref="C16:C28" si="2">SUM(G16:K16)</f>
        <v>418</v>
      </c>
      <c r="D16" s="6">
        <v>15.5</v>
      </c>
      <c r="E16" s="6">
        <v>39</v>
      </c>
      <c r="F16" s="18"/>
      <c r="G16" s="18">
        <v>38</v>
      </c>
      <c r="H16" s="18">
        <v>100</v>
      </c>
      <c r="I16" s="18">
        <v>156</v>
      </c>
      <c r="J16" s="18">
        <v>82</v>
      </c>
      <c r="K16" s="18">
        <v>42</v>
      </c>
      <c r="L16" s="7" t="s">
        <v>65</v>
      </c>
      <c r="M16" s="3" t="s">
        <v>3</v>
      </c>
      <c r="N16" s="3" t="s">
        <v>48</v>
      </c>
      <c r="O16" s="7"/>
      <c r="P16" s="10">
        <v>280</v>
      </c>
      <c r="Q16" s="10" t="s">
        <v>53</v>
      </c>
      <c r="R16" s="10">
        <v>61091000</v>
      </c>
      <c r="S16" s="13">
        <f t="shared" si="1"/>
        <v>16302</v>
      </c>
      <c r="T16" s="6">
        <f t="shared" si="0"/>
        <v>6479</v>
      </c>
    </row>
    <row r="17" spans="1:27" ht="102.75" customHeight="1" x14ac:dyDescent="0.45">
      <c r="A17" s="4"/>
      <c r="B17" s="5" t="s">
        <v>86</v>
      </c>
      <c r="C17" s="4">
        <f t="shared" si="2"/>
        <v>468</v>
      </c>
      <c r="D17" s="6">
        <v>15.5</v>
      </c>
      <c r="E17" s="6">
        <v>39</v>
      </c>
      <c r="F17" s="18"/>
      <c r="G17" s="18">
        <v>39</v>
      </c>
      <c r="H17" s="18">
        <f t="shared" ref="H17" si="3">G17*4</f>
        <v>156</v>
      </c>
      <c r="I17" s="18">
        <f t="shared" ref="I17" si="4">G17*4</f>
        <v>156</v>
      </c>
      <c r="J17" s="18">
        <f t="shared" ref="J17" si="5">G17*2</f>
        <v>78</v>
      </c>
      <c r="K17" s="18">
        <f t="shared" ref="K17" si="6">G17</f>
        <v>39</v>
      </c>
      <c r="L17" s="7" t="s">
        <v>65</v>
      </c>
      <c r="M17" s="3" t="s">
        <v>5</v>
      </c>
      <c r="N17" s="3" t="s">
        <v>48</v>
      </c>
      <c r="O17" s="7"/>
      <c r="P17" s="10">
        <v>280</v>
      </c>
      <c r="Q17" s="10" t="s">
        <v>53</v>
      </c>
      <c r="R17" s="10">
        <v>61091000</v>
      </c>
      <c r="S17" s="13">
        <f t="shared" si="1"/>
        <v>18252</v>
      </c>
      <c r="T17" s="6">
        <f t="shared" si="0"/>
        <v>7254</v>
      </c>
    </row>
    <row r="18" spans="1:27" ht="102.75" customHeight="1" x14ac:dyDescent="0.45">
      <c r="A18" s="4"/>
      <c r="B18" s="5" t="s">
        <v>83</v>
      </c>
      <c r="C18" s="4">
        <f t="shared" si="2"/>
        <v>490</v>
      </c>
      <c r="D18" s="6">
        <v>15.5</v>
      </c>
      <c r="E18" s="6">
        <v>39</v>
      </c>
      <c r="F18" s="18"/>
      <c r="G18" s="18">
        <v>39</v>
      </c>
      <c r="H18" s="18">
        <v>166</v>
      </c>
      <c r="I18" s="18">
        <v>163</v>
      </c>
      <c r="J18" s="18">
        <v>81</v>
      </c>
      <c r="K18" s="18">
        <v>41</v>
      </c>
      <c r="L18" s="7" t="s">
        <v>65</v>
      </c>
      <c r="M18" s="3" t="s">
        <v>13</v>
      </c>
      <c r="N18" s="3" t="s">
        <v>37</v>
      </c>
      <c r="O18" s="7"/>
      <c r="P18" s="10">
        <v>285</v>
      </c>
      <c r="Q18" s="10" t="s">
        <v>53</v>
      </c>
      <c r="R18" s="10">
        <v>61091000</v>
      </c>
      <c r="S18" s="13">
        <f t="shared" si="1"/>
        <v>19110</v>
      </c>
      <c r="T18" s="6">
        <f>SUM(C19*D19)</f>
        <v>7672.5</v>
      </c>
    </row>
    <row r="19" spans="1:27" ht="102.75" customHeight="1" x14ac:dyDescent="0.45">
      <c r="A19" s="4"/>
      <c r="B19" s="5" t="s">
        <v>82</v>
      </c>
      <c r="C19" s="4">
        <f t="shared" si="2"/>
        <v>495</v>
      </c>
      <c r="D19" s="6">
        <v>15.5</v>
      </c>
      <c r="E19" s="6">
        <v>39</v>
      </c>
      <c r="F19" s="18"/>
      <c r="G19" s="18">
        <v>40</v>
      </c>
      <c r="H19" s="18">
        <v>167</v>
      </c>
      <c r="I19" s="18">
        <v>165</v>
      </c>
      <c r="J19" s="18">
        <v>81</v>
      </c>
      <c r="K19" s="18">
        <v>42</v>
      </c>
      <c r="L19" s="7" t="s">
        <v>65</v>
      </c>
      <c r="M19" s="3" t="s">
        <v>11</v>
      </c>
      <c r="N19" s="3" t="s">
        <v>37</v>
      </c>
      <c r="O19" s="7"/>
      <c r="P19" s="10">
        <v>285</v>
      </c>
      <c r="Q19" s="10" t="s">
        <v>53</v>
      </c>
      <c r="R19" s="10">
        <v>61091000</v>
      </c>
      <c r="S19" s="13">
        <f t="shared" si="1"/>
        <v>19305</v>
      </c>
      <c r="T19" s="6">
        <f t="shared" ref="T19:T28" si="7">SUM(C19*D19)</f>
        <v>7672.5</v>
      </c>
    </row>
    <row r="20" spans="1:27" ht="102.75" customHeight="1" x14ac:dyDescent="0.45">
      <c r="A20" s="4"/>
      <c r="B20" s="5" t="s">
        <v>81</v>
      </c>
      <c r="C20" s="4">
        <f t="shared" si="2"/>
        <v>498</v>
      </c>
      <c r="D20" s="6">
        <v>15.5</v>
      </c>
      <c r="E20" s="6">
        <v>39</v>
      </c>
      <c r="F20" s="18"/>
      <c r="G20" s="18">
        <v>42</v>
      </c>
      <c r="H20" s="18">
        <v>163</v>
      </c>
      <c r="I20" s="18">
        <v>167</v>
      </c>
      <c r="J20" s="18">
        <v>84</v>
      </c>
      <c r="K20" s="18">
        <v>42</v>
      </c>
      <c r="L20" s="7" t="s">
        <v>65</v>
      </c>
      <c r="M20" s="3" t="s">
        <v>12</v>
      </c>
      <c r="N20" s="3" t="s">
        <v>35</v>
      </c>
      <c r="O20" s="7"/>
      <c r="P20" s="10">
        <v>285</v>
      </c>
      <c r="Q20" s="10" t="s">
        <v>53</v>
      </c>
      <c r="R20" s="10">
        <v>61091000</v>
      </c>
      <c r="S20" s="13">
        <f t="shared" si="1"/>
        <v>19422</v>
      </c>
      <c r="T20" s="6">
        <f t="shared" si="7"/>
        <v>7719</v>
      </c>
    </row>
    <row r="21" spans="1:27" ht="102.75" customHeight="1" x14ac:dyDescent="0.45">
      <c r="A21" s="4"/>
      <c r="B21" s="5" t="s">
        <v>80</v>
      </c>
      <c r="C21" s="4">
        <f t="shared" si="2"/>
        <v>488</v>
      </c>
      <c r="D21" s="6">
        <v>15.5</v>
      </c>
      <c r="E21" s="6">
        <v>39</v>
      </c>
      <c r="F21" s="18"/>
      <c r="G21" s="18">
        <v>41</v>
      </c>
      <c r="H21" s="18">
        <v>161</v>
      </c>
      <c r="I21" s="18">
        <v>160</v>
      </c>
      <c r="J21" s="18">
        <v>84</v>
      </c>
      <c r="K21" s="18">
        <v>42</v>
      </c>
      <c r="L21" s="7" t="s">
        <v>65</v>
      </c>
      <c r="M21" s="3" t="s">
        <v>6</v>
      </c>
      <c r="N21" s="3" t="s">
        <v>36</v>
      </c>
      <c r="O21" s="7"/>
      <c r="P21" s="10">
        <v>275</v>
      </c>
      <c r="Q21" s="10" t="s">
        <v>53</v>
      </c>
      <c r="R21" s="10">
        <v>61091000</v>
      </c>
      <c r="S21" s="13">
        <f t="shared" si="1"/>
        <v>19032</v>
      </c>
      <c r="T21" s="6">
        <f t="shared" si="7"/>
        <v>7564</v>
      </c>
    </row>
    <row r="22" spans="1:27" ht="102.75" customHeight="1" x14ac:dyDescent="0.45">
      <c r="A22" s="4"/>
      <c r="B22" s="5" t="s">
        <v>79</v>
      </c>
      <c r="C22" s="4">
        <f t="shared" si="2"/>
        <v>493</v>
      </c>
      <c r="D22" s="6">
        <v>15.5</v>
      </c>
      <c r="E22" s="6">
        <v>39</v>
      </c>
      <c r="F22" s="18"/>
      <c r="G22" s="18">
        <v>41</v>
      </c>
      <c r="H22" s="18">
        <v>167</v>
      </c>
      <c r="I22" s="18">
        <v>162</v>
      </c>
      <c r="J22" s="18">
        <v>82</v>
      </c>
      <c r="K22" s="18">
        <v>41</v>
      </c>
      <c r="L22" s="7" t="s">
        <v>65</v>
      </c>
      <c r="M22" s="3" t="s">
        <v>7</v>
      </c>
      <c r="N22" s="3" t="s">
        <v>36</v>
      </c>
      <c r="O22" s="7"/>
      <c r="P22" s="10">
        <v>275</v>
      </c>
      <c r="Q22" s="10" t="s">
        <v>53</v>
      </c>
      <c r="R22" s="10">
        <v>61091000</v>
      </c>
      <c r="S22" s="13">
        <f t="shared" si="1"/>
        <v>19227</v>
      </c>
      <c r="T22" s="6">
        <f t="shared" si="7"/>
        <v>7641.5</v>
      </c>
    </row>
    <row r="23" spans="1:27" ht="102.75" customHeight="1" x14ac:dyDescent="0.45">
      <c r="A23" s="4"/>
      <c r="B23" s="5" t="s">
        <v>77</v>
      </c>
      <c r="C23" s="4">
        <f t="shared" si="2"/>
        <v>486</v>
      </c>
      <c r="D23" s="6">
        <v>23.5</v>
      </c>
      <c r="E23" s="6">
        <v>79</v>
      </c>
      <c r="F23" s="18"/>
      <c r="G23" s="18">
        <v>41</v>
      </c>
      <c r="H23" s="18">
        <v>157</v>
      </c>
      <c r="I23" s="18">
        <v>164</v>
      </c>
      <c r="J23" s="18">
        <v>83</v>
      </c>
      <c r="K23" s="18">
        <v>41</v>
      </c>
      <c r="L23" s="7" t="s">
        <v>78</v>
      </c>
      <c r="M23" s="3" t="s">
        <v>10</v>
      </c>
      <c r="N23" s="3" t="s">
        <v>38</v>
      </c>
      <c r="O23" s="7"/>
      <c r="P23" s="10">
        <v>790</v>
      </c>
      <c r="Q23" s="10" t="s">
        <v>53</v>
      </c>
      <c r="R23" s="10">
        <v>61046200</v>
      </c>
      <c r="S23" s="13">
        <f t="shared" si="1"/>
        <v>38394</v>
      </c>
      <c r="T23" s="6">
        <f t="shared" si="7"/>
        <v>11421</v>
      </c>
    </row>
    <row r="24" spans="1:27" ht="102.75" customHeight="1" x14ac:dyDescent="0.45">
      <c r="A24" s="4"/>
      <c r="B24" s="5" t="s">
        <v>74</v>
      </c>
      <c r="C24" s="4">
        <f t="shared" si="2"/>
        <v>488</v>
      </c>
      <c r="D24" s="6">
        <v>28</v>
      </c>
      <c r="E24" s="6">
        <v>79</v>
      </c>
      <c r="F24" s="18"/>
      <c r="G24" s="18">
        <v>42</v>
      </c>
      <c r="H24" s="18">
        <v>163</v>
      </c>
      <c r="I24" s="18">
        <v>161</v>
      </c>
      <c r="J24" s="18">
        <v>81</v>
      </c>
      <c r="K24" s="18">
        <v>41</v>
      </c>
      <c r="L24" s="7" t="s">
        <v>66</v>
      </c>
      <c r="M24" s="3" t="s">
        <v>15</v>
      </c>
      <c r="N24" s="3" t="s">
        <v>39</v>
      </c>
      <c r="O24" s="7"/>
      <c r="P24" s="10">
        <v>890</v>
      </c>
      <c r="Q24" s="10" t="s">
        <v>53</v>
      </c>
      <c r="R24" s="10">
        <v>61022090</v>
      </c>
      <c r="S24" s="13">
        <f t="shared" si="1"/>
        <v>38552</v>
      </c>
      <c r="T24" s="6">
        <f t="shared" si="7"/>
        <v>13664</v>
      </c>
    </row>
    <row r="25" spans="1:27" ht="102.75" customHeight="1" x14ac:dyDescent="0.45">
      <c r="A25" s="4"/>
      <c r="B25" s="5" t="s">
        <v>73</v>
      </c>
      <c r="C25" s="4">
        <f t="shared" si="2"/>
        <v>484</v>
      </c>
      <c r="D25" s="6">
        <v>28</v>
      </c>
      <c r="E25" s="6">
        <v>79</v>
      </c>
      <c r="F25" s="18"/>
      <c r="G25" s="18">
        <v>38</v>
      </c>
      <c r="H25" s="18">
        <v>162</v>
      </c>
      <c r="I25" s="18">
        <v>163</v>
      </c>
      <c r="J25" s="18">
        <v>80</v>
      </c>
      <c r="K25" s="18">
        <v>41</v>
      </c>
      <c r="L25" s="7" t="s">
        <v>66</v>
      </c>
      <c r="M25" s="3" t="s">
        <v>14</v>
      </c>
      <c r="N25" s="3" t="s">
        <v>39</v>
      </c>
      <c r="O25" s="7"/>
      <c r="P25" s="10">
        <v>890</v>
      </c>
      <c r="Q25" s="10" t="s">
        <v>53</v>
      </c>
      <c r="R25" s="10">
        <v>61022090</v>
      </c>
      <c r="S25" s="13">
        <f t="shared" si="1"/>
        <v>38236</v>
      </c>
      <c r="T25" s="6">
        <f t="shared" si="7"/>
        <v>13552</v>
      </c>
    </row>
    <row r="26" spans="1:27" ht="102.75" customHeight="1" x14ac:dyDescent="0.45">
      <c r="A26" s="4"/>
      <c r="B26" s="5" t="s">
        <v>72</v>
      </c>
      <c r="C26" s="4">
        <f t="shared" si="2"/>
        <v>490</v>
      </c>
      <c r="D26" s="6">
        <v>28</v>
      </c>
      <c r="E26" s="6">
        <v>79</v>
      </c>
      <c r="F26" s="18"/>
      <c r="G26" s="18">
        <v>40</v>
      </c>
      <c r="H26" s="18">
        <v>161</v>
      </c>
      <c r="I26" s="18">
        <v>165</v>
      </c>
      <c r="J26" s="18">
        <v>82</v>
      </c>
      <c r="K26" s="18">
        <v>42</v>
      </c>
      <c r="L26" s="7" t="s">
        <v>66</v>
      </c>
      <c r="M26" s="3" t="s">
        <v>51</v>
      </c>
      <c r="N26" s="3" t="s">
        <v>39</v>
      </c>
      <c r="O26" s="7"/>
      <c r="P26" s="10">
        <v>890</v>
      </c>
      <c r="Q26" s="10" t="s">
        <v>53</v>
      </c>
      <c r="R26" s="10">
        <v>61022090</v>
      </c>
      <c r="S26" s="13">
        <f t="shared" si="1"/>
        <v>38710</v>
      </c>
      <c r="T26" s="6">
        <f t="shared" si="7"/>
        <v>13720</v>
      </c>
    </row>
    <row r="27" spans="1:27" ht="102.75" customHeight="1" x14ac:dyDescent="0.45">
      <c r="A27" s="4"/>
      <c r="B27" s="5" t="s">
        <v>70</v>
      </c>
      <c r="C27" s="4">
        <f t="shared" si="2"/>
        <v>490</v>
      </c>
      <c r="D27" s="6">
        <v>30</v>
      </c>
      <c r="E27" s="6">
        <v>89</v>
      </c>
      <c r="F27" s="18"/>
      <c r="G27" s="18">
        <v>42</v>
      </c>
      <c r="H27" s="18">
        <v>162</v>
      </c>
      <c r="I27" s="18">
        <v>163</v>
      </c>
      <c r="J27" s="18">
        <v>81</v>
      </c>
      <c r="K27" s="18">
        <v>42</v>
      </c>
      <c r="L27" s="7" t="s">
        <v>66</v>
      </c>
      <c r="M27" s="3" t="s">
        <v>8</v>
      </c>
      <c r="N27" s="3" t="s">
        <v>50</v>
      </c>
      <c r="O27" s="7"/>
      <c r="P27" s="10">
        <v>900</v>
      </c>
      <c r="Q27" s="10" t="s">
        <v>53</v>
      </c>
      <c r="R27" s="10">
        <v>61022090</v>
      </c>
      <c r="S27" s="13">
        <f t="shared" si="1"/>
        <v>43610</v>
      </c>
      <c r="T27" s="6">
        <f t="shared" si="7"/>
        <v>14700</v>
      </c>
    </row>
    <row r="28" spans="1:27" ht="102.75" customHeight="1" x14ac:dyDescent="0.45">
      <c r="A28" s="4"/>
      <c r="B28" s="5" t="s">
        <v>71</v>
      </c>
      <c r="C28" s="4">
        <f t="shared" si="2"/>
        <v>470</v>
      </c>
      <c r="D28" s="6">
        <v>30</v>
      </c>
      <c r="E28" s="6">
        <v>89</v>
      </c>
      <c r="F28" s="18"/>
      <c r="G28" s="18">
        <v>38</v>
      </c>
      <c r="H28" s="18">
        <v>152</v>
      </c>
      <c r="I28" s="18">
        <v>159</v>
      </c>
      <c r="J28" s="18">
        <v>80</v>
      </c>
      <c r="K28" s="18">
        <v>41</v>
      </c>
      <c r="L28" s="7" t="s">
        <v>66</v>
      </c>
      <c r="M28" s="3" t="s">
        <v>9</v>
      </c>
      <c r="N28" s="3" t="s">
        <v>50</v>
      </c>
      <c r="O28" s="7"/>
      <c r="P28" s="10">
        <v>970</v>
      </c>
      <c r="Q28" s="10" t="s">
        <v>53</v>
      </c>
      <c r="R28" s="10">
        <v>61022090</v>
      </c>
      <c r="S28" s="13">
        <f t="shared" si="1"/>
        <v>41830</v>
      </c>
      <c r="T28" s="6">
        <f t="shared" si="7"/>
        <v>14100</v>
      </c>
      <c r="AA28" t="s">
        <v>27</v>
      </c>
    </row>
    <row r="29" spans="1:27" ht="36" customHeight="1" x14ac:dyDescent="0.45">
      <c r="A29" s="8"/>
      <c r="B29" s="8"/>
      <c r="C29" s="19">
        <f>SUM(C4:C28)</f>
        <v>12149</v>
      </c>
      <c r="D29" s="9"/>
      <c r="E29" s="9"/>
      <c r="F29" s="9"/>
      <c r="G29" s="9"/>
      <c r="H29" s="9"/>
      <c r="I29" s="9"/>
      <c r="J29" s="9"/>
      <c r="K29" s="9"/>
      <c r="L29" s="9"/>
      <c r="M29" s="8"/>
      <c r="N29" s="8"/>
      <c r="O29" s="8"/>
      <c r="P29" s="11"/>
      <c r="Q29" s="11"/>
      <c r="R29" s="11"/>
      <c r="S29" s="20">
        <f>SUM(S4:S28)</f>
        <v>662681</v>
      </c>
      <c r="T29" s="20">
        <f>SUM(T4:T28)</f>
        <v>245712</v>
      </c>
    </row>
    <row r="30" spans="1:27" x14ac:dyDescent="0.25">
      <c r="F30" s="2"/>
      <c r="G30" s="2"/>
      <c r="H30" s="2"/>
      <c r="I30" s="2"/>
      <c r="J30" s="2"/>
      <c r="K30" s="2"/>
      <c r="L30" s="2"/>
    </row>
    <row r="31" spans="1:27" x14ac:dyDescent="0.25">
      <c r="F31" s="2"/>
      <c r="G31" s="2"/>
      <c r="H31" s="2"/>
      <c r="I31" s="2"/>
      <c r="J31" s="2"/>
      <c r="K31" s="2"/>
      <c r="L31" s="2"/>
    </row>
    <row r="32" spans="1:27" x14ac:dyDescent="0.25">
      <c r="F32" s="2"/>
      <c r="G32" s="2"/>
      <c r="H32" s="2"/>
      <c r="I32" s="2"/>
      <c r="J32" s="2"/>
      <c r="K32" s="2"/>
      <c r="L32" s="2"/>
    </row>
    <row r="33" spans="6:12" x14ac:dyDescent="0.25">
      <c r="F33" s="2"/>
      <c r="G33" s="2"/>
      <c r="H33" s="2"/>
      <c r="I33" s="2"/>
      <c r="J33" s="2"/>
      <c r="K33" s="2"/>
      <c r="L33" s="2"/>
    </row>
  </sheetData>
  <pageMargins left="0.7" right="0.7" top="0.78740157499999996" bottom="0.78740157499999996" header="0.3" footer="0.3"/>
  <pageSetup paperSize="9" scale="1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9823F157DA54BA2EB19865A8F7C46" ma:contentTypeVersion="16" ma:contentTypeDescription="Ein neues Dokument erstellen." ma:contentTypeScope="" ma:versionID="f24f025a18c2c0006009fcdd7869a58a">
  <xsd:schema xmlns:xsd="http://www.w3.org/2001/XMLSchema" xmlns:xs="http://www.w3.org/2001/XMLSchema" xmlns:p="http://schemas.microsoft.com/office/2006/metadata/properties" xmlns:ns2="5ee9a1a8-df52-4bc3-b560-b59b0659cf35" xmlns:ns3="32bb1cae-16e5-4b3a-86f7-1212ff1d6d07" targetNamespace="http://schemas.microsoft.com/office/2006/metadata/properties" ma:root="true" ma:fieldsID="485ed21e87f2fb3c832bb7093839f224" ns2:_="" ns3:_="">
    <xsd:import namespace="5ee9a1a8-df52-4bc3-b560-b59b0659cf35"/>
    <xsd:import namespace="32bb1cae-16e5-4b3a-86f7-1212ff1d6d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9a1a8-df52-4bc3-b560-b59b0659c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5c0ca1f-6114-4f14-b966-9f8be3b02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b1cae-16e5-4b3a-86f7-1212ff1d6d0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ea9e4e3-0a65-4f85-958a-4937dd08fa1f}" ma:internalName="TaxCatchAll" ma:showField="CatchAllData" ma:web="32bb1cae-16e5-4b3a-86f7-1212ff1d6d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e9a1a8-df52-4bc3-b560-b59b0659cf35">
      <Terms xmlns="http://schemas.microsoft.com/office/infopath/2007/PartnerControls"/>
    </lcf76f155ced4ddcb4097134ff3c332f>
    <TaxCatchAll xmlns="32bb1cae-16e5-4b3a-86f7-1212ff1d6d07" xsi:nil="true"/>
  </documentManagement>
</p:properties>
</file>

<file path=customXml/itemProps1.xml><?xml version="1.0" encoding="utf-8"?>
<ds:datastoreItem xmlns:ds="http://schemas.openxmlformats.org/officeDocument/2006/customXml" ds:itemID="{6108C5FD-FD50-401C-BFE5-0D9AAF40D7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BDE18-8F52-4D50-8FB8-AEECCA4A7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e9a1a8-df52-4bc3-b560-b59b0659cf35"/>
    <ds:schemaRef ds:uri="32bb1cae-16e5-4b3a-86f7-1212ff1d6d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B899A0-3306-45A0-8CD0-9E89C68A0F1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2bb1cae-16e5-4b3a-86f7-1212ff1d6d07"/>
    <ds:schemaRef ds:uri="http://purl.org/dc/terms/"/>
    <ds:schemaRef ds:uri="5ee9a1a8-df52-4bc3-b560-b59b0659cf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2023-05-04T10:00:36Z</cp:lastPrinted>
  <dcterms:created xsi:type="dcterms:W3CDTF">2023-03-07T08:56:03Z</dcterms:created>
  <dcterms:modified xsi:type="dcterms:W3CDTF">2024-03-28T12:10:58Z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0x0101003FA9823F157DA54BA2EB19865A8F7C46</vt:lpwstr>
  </property>
  <property fmtid="{D5CDD505-2E9C-101B-9397-08002B2CF9AE}" pid="3" name="MediaServiceImageTags">
    <vt:lpwstr/>
  </property>
</Properties>
</file>